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'Sheet1'!$A$1:$O$33</definedName>
  </definedNames>
  <calcPr fullCalcOnLoad="1"/>
</workbook>
</file>

<file path=xl/sharedStrings.xml><?xml version="1.0" encoding="utf-8"?>
<sst xmlns="http://schemas.openxmlformats.org/spreadsheetml/2006/main" count="37" uniqueCount="27">
  <si>
    <t>Depth</t>
  </si>
  <si>
    <t>FO2</t>
  </si>
  <si>
    <t>EAD</t>
  </si>
  <si>
    <t>END</t>
  </si>
  <si>
    <t>NS</t>
  </si>
  <si>
    <t>5min</t>
  </si>
  <si>
    <t>7/232 BO</t>
  </si>
  <si>
    <t>12/300 BO</t>
  </si>
  <si>
    <t>ppO2</t>
  </si>
  <si>
    <t>ppN2</t>
  </si>
  <si>
    <t>ppHe</t>
  </si>
  <si>
    <t>GF</t>
  </si>
  <si>
    <t>100/100</t>
  </si>
  <si>
    <t>CCR bailout planner</t>
  </si>
  <si>
    <t>SAC</t>
  </si>
  <si>
    <t>7L x 18/40 Trimix, 100% O2</t>
  </si>
  <si>
    <t>12L x 12/65 Trimix, 50% O2</t>
  </si>
  <si>
    <t>derived: Nigel Hewitt 2005-2010</t>
  </si>
  <si>
    <t>Bottom time to max out the bailout
At least one cylinder is on empty</t>
  </si>
  <si>
    <t>Bottom depth (meters)</t>
  </si>
  <si>
    <t>EAD of mix (meters)</t>
  </si>
  <si>
    <t>Fraction O2 (%)</t>
  </si>
  <si>
    <t>END O2 not narcotic (meters)</t>
  </si>
  <si>
    <t>END O2 is narcotic (meters)</t>
  </si>
  <si>
    <t>No stop time (minutes)</t>
  </si>
  <si>
    <t>Bottom time for 5 minutes of stops (mins)</t>
  </si>
  <si>
    <t>The table I carry is just the bit with a border. The deco times were worked out off line and just copied in. Notice that the deep bailout is the same as the diluent.
This isn't a plan but a planning aid. It gives me the three bottom time numbers I need to plan and replan the dive.
NS - the no stop time. What I can bail out from with no off board gas.
5 min - the amount of stops I'll blow and still expect to be OK.
BO the max time I can do if my SAC averages to the number set.
How close I go to these times is a decision I make on the day and on the dive.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</si>
</sst>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0" fontId="7" fillId="0" borderId="10" xfId="0" applyFont="1" applyBorder="1" applyAlignment="1">
      <alignment/>
    </xf>
    <xf numFmtId="17" fontId="4" fillId="0" borderId="0" xfId="0" applyNumberFormat="1" applyFont="1" applyAlignment="1">
      <alignment vertical="top" textRotation="180"/>
    </xf>
    <xf numFmtId="0" fontId="4" fillId="0" borderId="0" xfId="0" applyFont="1" applyAlignment="1">
      <alignment vertical="top" textRotation="180"/>
    </xf>
    <xf numFmtId="0" fontId="4" fillId="0" borderId="0" xfId="0" applyFont="1" applyAlignment="1">
      <alignment vertical="top" textRotation="180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3"/>
  <sheetViews>
    <sheetView tabSelected="1" zoomScalePageLayoutView="0" workbookViewId="0" topLeftCell="A1">
      <selection activeCell="A1" sqref="A1:O33"/>
    </sheetView>
  </sheetViews>
  <sheetFormatPr defaultColWidth="9.140625" defaultRowHeight="12.75"/>
  <cols>
    <col min="1" max="1" width="1.57421875" style="0" customWidth="1"/>
    <col min="2" max="2" width="6.7109375" style="0" customWidth="1"/>
    <col min="3" max="4" width="4.7109375" style="0" customWidth="1"/>
    <col min="5" max="5" width="4.00390625" style="0" customWidth="1"/>
    <col min="6" max="6" width="3.7109375" style="0" customWidth="1"/>
    <col min="7" max="7" width="4.00390625" style="0" customWidth="1"/>
    <col min="8" max="8" width="5.28125" style="0" customWidth="1"/>
    <col min="9" max="9" width="9.28125" style="0" customWidth="1"/>
    <col min="10" max="10" width="3.7109375" style="0" customWidth="1"/>
    <col min="11" max="11" width="3.57421875" style="0" customWidth="1"/>
    <col min="12" max="12" width="4.00390625" style="0" customWidth="1"/>
    <col min="13" max="13" width="7.140625" style="0" customWidth="1"/>
    <col min="14" max="14" width="10.00390625" style="0" customWidth="1"/>
    <col min="15" max="15" width="1.7109375" style="0" customWidth="1"/>
    <col min="16" max="16" width="21.57421875" style="0" customWidth="1"/>
  </cols>
  <sheetData>
    <row r="1" ht="6" customHeight="1"/>
    <row r="2" spans="2:21" s="2" customFormat="1" ht="23.25">
      <c r="B2" s="48" t="s">
        <v>13</v>
      </c>
      <c r="C2" s="36"/>
      <c r="D2" s="36"/>
      <c r="E2" s="36"/>
      <c r="F2" s="36"/>
      <c r="G2" s="37"/>
      <c r="H2" s="38"/>
      <c r="I2" s="42" t="s">
        <v>8</v>
      </c>
      <c r="J2" s="38">
        <v>1.3</v>
      </c>
      <c r="K2" s="38"/>
      <c r="L2" s="42" t="s">
        <v>11</v>
      </c>
      <c r="M2" s="38" t="s">
        <v>12</v>
      </c>
      <c r="N2" s="39"/>
      <c r="O2" s="16"/>
      <c r="P2" s="4"/>
      <c r="Q2" s="4">
        <v>18</v>
      </c>
      <c r="R2" s="4">
        <v>40</v>
      </c>
      <c r="S2" s="9">
        <v>12</v>
      </c>
      <c r="T2" s="9">
        <v>65</v>
      </c>
      <c r="U2" s="9"/>
    </row>
    <row r="3" spans="2:21" s="2" customFormat="1" ht="14.25" customHeight="1">
      <c r="B3" s="44" t="s">
        <v>17</v>
      </c>
      <c r="C3" s="40"/>
      <c r="D3" s="40"/>
      <c r="E3" s="40"/>
      <c r="F3" s="40"/>
      <c r="G3" s="41"/>
      <c r="H3" s="20"/>
      <c r="I3" s="43" t="s">
        <v>14</v>
      </c>
      <c r="J3" s="20">
        <v>18</v>
      </c>
      <c r="K3" s="20"/>
      <c r="L3" s="45"/>
      <c r="M3" s="20"/>
      <c r="N3" s="21"/>
      <c r="O3" s="16"/>
      <c r="P3" s="4"/>
      <c r="Q3" s="4"/>
      <c r="R3" s="4"/>
      <c r="S3" s="9"/>
      <c r="T3" s="9"/>
      <c r="U3" s="9"/>
    </row>
    <row r="4" spans="2:20" s="10" customFormat="1" ht="15">
      <c r="B4" s="27"/>
      <c r="C4" s="28"/>
      <c r="D4" s="29"/>
      <c r="E4" s="11" t="s">
        <v>15</v>
      </c>
      <c r="F4" s="12"/>
      <c r="G4" s="12"/>
      <c r="H4" s="12"/>
      <c r="I4" s="13"/>
      <c r="J4" s="11" t="s">
        <v>16</v>
      </c>
      <c r="K4" s="12"/>
      <c r="L4" s="12"/>
      <c r="M4" s="12"/>
      <c r="N4" s="13"/>
      <c r="O4" s="35"/>
      <c r="P4" s="4"/>
      <c r="Q4" s="4">
        <f>100-Q2-R2</f>
        <v>42</v>
      </c>
      <c r="R4" s="4">
        <f>R2</f>
        <v>40</v>
      </c>
      <c r="S4" s="22">
        <f>100-S2-T2</f>
        <v>23</v>
      </c>
      <c r="T4" s="22">
        <f>T2</f>
        <v>65</v>
      </c>
    </row>
    <row r="5" spans="2:20" s="1" customFormat="1" ht="15">
      <c r="B5" s="24" t="s">
        <v>0</v>
      </c>
      <c r="C5" s="25" t="s">
        <v>1</v>
      </c>
      <c r="D5" s="26" t="s">
        <v>2</v>
      </c>
      <c r="E5" s="46" t="s">
        <v>3</v>
      </c>
      <c r="F5" s="47"/>
      <c r="G5" s="25" t="s">
        <v>4</v>
      </c>
      <c r="H5" s="25" t="s">
        <v>5</v>
      </c>
      <c r="I5" s="26" t="s">
        <v>6</v>
      </c>
      <c r="J5" s="46" t="s">
        <v>3</v>
      </c>
      <c r="K5" s="47"/>
      <c r="L5" s="25" t="s">
        <v>4</v>
      </c>
      <c r="M5" s="25" t="s">
        <v>5</v>
      </c>
      <c r="N5" s="26" t="s">
        <v>7</v>
      </c>
      <c r="O5" s="25"/>
      <c r="P5" s="23"/>
      <c r="Q5" s="23" t="s">
        <v>9</v>
      </c>
      <c r="R5" s="23" t="s">
        <v>10</v>
      </c>
      <c r="S5" s="23" t="s">
        <v>9</v>
      </c>
      <c r="T5" s="23" t="s">
        <v>10</v>
      </c>
    </row>
    <row r="6" spans="2:20" ht="15">
      <c r="B6" s="30">
        <v>21</v>
      </c>
      <c r="C6" s="15">
        <f>$J$2/($B6/10+1)*100</f>
        <v>41.935483870967744</v>
      </c>
      <c r="D6" s="31">
        <f>(($Q6+$R6)/0.79-1)*10</f>
        <v>12.784810126582279</v>
      </c>
      <c r="E6" s="14">
        <f>$Q6*10/0.79-10</f>
        <v>1.670268601420192</v>
      </c>
      <c r="F6" s="15">
        <f>($Q6+$J$2)*10-10</f>
        <v>12.219512195121954</v>
      </c>
      <c r="G6" s="16">
        <v>200</v>
      </c>
      <c r="H6" s="16">
        <v>200</v>
      </c>
      <c r="I6" s="17">
        <v>200</v>
      </c>
      <c r="J6" s="14">
        <f>$S6*10/0.79-10</f>
        <v>-4.044879171461449</v>
      </c>
      <c r="K6" s="15">
        <f>($S6+$J$2)*10-10</f>
        <v>7.704545454545453</v>
      </c>
      <c r="L6" s="16">
        <v>153</v>
      </c>
      <c r="M6" s="16">
        <v>200</v>
      </c>
      <c r="N6" s="17">
        <v>200</v>
      </c>
      <c r="O6" s="16"/>
      <c r="P6" s="4"/>
      <c r="Q6" s="4">
        <f>(($B6/10+1)-$J$2)*Q$4/(100-Q$2)</f>
        <v>0.9219512195121953</v>
      </c>
      <c r="R6" s="4">
        <f>(($B6/10+1)-$J$2)*R$4/(100-Q$2)</f>
        <v>0.8780487804878049</v>
      </c>
      <c r="S6" s="4">
        <f>(($B6/10+1)-$J$2)*S$4/(100-S$2)</f>
        <v>0.47045454545454546</v>
      </c>
      <c r="T6" s="4">
        <f>(($B6/10+1)-$J$2)*T$4/(100-S$2)</f>
        <v>1.3295454545454546</v>
      </c>
    </row>
    <row r="7" spans="2:20" ht="15">
      <c r="B7" s="30">
        <v>24</v>
      </c>
      <c r="C7" s="15">
        <f aca="true" t="shared" si="0" ref="C7:C32">$J$2/($B7/10+1)*100</f>
        <v>38.235294117647065</v>
      </c>
      <c r="D7" s="31">
        <f aca="true" t="shared" si="1" ref="D7:D32">(($Q7+$R7)/0.79-1)*10</f>
        <v>16.582278481012654</v>
      </c>
      <c r="E7" s="14">
        <f aca="true" t="shared" si="2" ref="E7:E32">$Q7*10/0.79-10</f>
        <v>3.6153133683235534</v>
      </c>
      <c r="F7" s="15">
        <f aca="true" t="shared" si="3" ref="F7:F32">($Q7+$J$2)*10-10</f>
        <v>13.756097560975608</v>
      </c>
      <c r="G7" s="16">
        <v>80</v>
      </c>
      <c r="H7" s="16">
        <v>120</v>
      </c>
      <c r="I7" s="17">
        <v>200</v>
      </c>
      <c r="J7" s="14">
        <f aca="true" t="shared" si="4" ref="J7:J32">$S7*10/0.79-10</f>
        <v>-3.052359033371693</v>
      </c>
      <c r="K7" s="15">
        <f aca="true" t="shared" si="5" ref="K7:K32">($S7+$J$2)*10-10</f>
        <v>8.48863636363636</v>
      </c>
      <c r="L7" s="16">
        <v>61</v>
      </c>
      <c r="M7" s="16">
        <v>94</v>
      </c>
      <c r="N7" s="17">
        <v>200</v>
      </c>
      <c r="O7" s="16"/>
      <c r="P7" s="4"/>
      <c r="Q7" s="4">
        <f aca="true" t="shared" si="6" ref="Q7:Q32">(($B7/10+1)-$J$2)*Q$4/(100-Q$2)</f>
        <v>1.0756097560975608</v>
      </c>
      <c r="R7" s="4">
        <f aca="true" t="shared" si="7" ref="R7:R32">(($B7/10+1)-$J$2)*R$4/(100-Q$2)</f>
        <v>1.0243902439024388</v>
      </c>
      <c r="S7" s="4">
        <f aca="true" t="shared" si="8" ref="S7:S32">(($B7/10+1)-$J$2)*S$4/(100-S$2)</f>
        <v>0.5488636363636362</v>
      </c>
      <c r="T7" s="4">
        <f aca="true" t="shared" si="9" ref="T7:T32">(($B7/10+1)-$J$2)*T$4/(100-S$2)</f>
        <v>1.5511363636363633</v>
      </c>
    </row>
    <row r="8" spans="2:20" ht="15">
      <c r="B8" s="30">
        <v>27</v>
      </c>
      <c r="C8" s="15">
        <f t="shared" si="0"/>
        <v>35.13513513513514</v>
      </c>
      <c r="D8" s="31">
        <f t="shared" si="1"/>
        <v>20.37974683544304</v>
      </c>
      <c r="E8" s="14">
        <f t="shared" si="2"/>
        <v>5.560358135226924</v>
      </c>
      <c r="F8" s="15">
        <f t="shared" si="3"/>
        <v>15.292682926829269</v>
      </c>
      <c r="G8" s="16">
        <v>50</v>
      </c>
      <c r="H8" s="16">
        <v>75</v>
      </c>
      <c r="I8" s="17">
        <v>200</v>
      </c>
      <c r="J8" s="14">
        <f t="shared" si="4"/>
        <v>-2.0598388952819313</v>
      </c>
      <c r="K8" s="15">
        <f t="shared" si="5"/>
        <v>9.272727272727273</v>
      </c>
      <c r="L8" s="16">
        <v>40</v>
      </c>
      <c r="M8" s="16">
        <v>60</v>
      </c>
      <c r="N8" s="17">
        <v>200</v>
      </c>
      <c r="O8" s="16"/>
      <c r="P8" s="4"/>
      <c r="Q8" s="4">
        <f t="shared" si="6"/>
        <v>1.229268292682927</v>
      </c>
      <c r="R8" s="4">
        <f t="shared" si="7"/>
        <v>1.1707317073170733</v>
      </c>
      <c r="S8" s="4">
        <f t="shared" si="8"/>
        <v>0.6272727272727274</v>
      </c>
      <c r="T8" s="4">
        <f t="shared" si="9"/>
        <v>1.7727272727272732</v>
      </c>
    </row>
    <row r="9" spans="2:20" ht="15">
      <c r="B9" s="30">
        <v>30</v>
      </c>
      <c r="C9" s="15">
        <f t="shared" si="0"/>
        <v>32.5</v>
      </c>
      <c r="D9" s="31">
        <f t="shared" si="1"/>
        <v>24.17721518987342</v>
      </c>
      <c r="E9" s="14">
        <f t="shared" si="2"/>
        <v>7.505402902130289</v>
      </c>
      <c r="F9" s="15">
        <f t="shared" si="3"/>
        <v>16.82926829268293</v>
      </c>
      <c r="G9" s="16">
        <v>32</v>
      </c>
      <c r="H9" s="16">
        <v>50</v>
      </c>
      <c r="I9" s="17">
        <v>170</v>
      </c>
      <c r="J9" s="14">
        <f t="shared" si="4"/>
        <v>-1.0673187571921758</v>
      </c>
      <c r="K9" s="15">
        <f t="shared" si="5"/>
        <v>10.056818181818183</v>
      </c>
      <c r="L9" s="16">
        <v>26</v>
      </c>
      <c r="M9" s="16">
        <v>42</v>
      </c>
      <c r="N9" s="17">
        <v>170</v>
      </c>
      <c r="O9" s="16"/>
      <c r="P9" s="4"/>
      <c r="Q9" s="4">
        <f t="shared" si="6"/>
        <v>1.3829268292682928</v>
      </c>
      <c r="R9" s="4">
        <f t="shared" si="7"/>
        <v>1.3170731707317074</v>
      </c>
      <c r="S9" s="4">
        <f t="shared" si="8"/>
        <v>0.7056818181818182</v>
      </c>
      <c r="T9" s="4">
        <f t="shared" si="9"/>
        <v>1.9943181818181819</v>
      </c>
    </row>
    <row r="10" spans="2:21" ht="15">
      <c r="B10" s="30">
        <v>33</v>
      </c>
      <c r="C10" s="15">
        <f t="shared" si="0"/>
        <v>30.232558139534888</v>
      </c>
      <c r="D10" s="31">
        <f t="shared" si="1"/>
        <v>27.974683544303794</v>
      </c>
      <c r="E10" s="14">
        <f t="shared" si="2"/>
        <v>9.450447669033654</v>
      </c>
      <c r="F10" s="15">
        <f t="shared" si="3"/>
        <v>18.365853658536587</v>
      </c>
      <c r="G10" s="16">
        <v>21</v>
      </c>
      <c r="H10" s="16">
        <v>38</v>
      </c>
      <c r="I10" s="17">
        <v>145</v>
      </c>
      <c r="J10" s="14">
        <f t="shared" si="4"/>
        <v>-0.07479861910241681</v>
      </c>
      <c r="K10" s="15">
        <f t="shared" si="5"/>
        <v>10.84090909090909</v>
      </c>
      <c r="L10" s="16">
        <v>18</v>
      </c>
      <c r="M10" s="16">
        <v>32</v>
      </c>
      <c r="N10" s="17">
        <v>139</v>
      </c>
      <c r="O10" s="16"/>
      <c r="P10" s="4"/>
      <c r="Q10" s="4">
        <f t="shared" si="6"/>
        <v>1.5365853658536586</v>
      </c>
      <c r="R10" s="4">
        <f t="shared" si="7"/>
        <v>1.4634146341463414</v>
      </c>
      <c r="S10" s="4">
        <f t="shared" si="8"/>
        <v>0.7840909090909091</v>
      </c>
      <c r="T10" s="4">
        <f t="shared" si="9"/>
        <v>2.215909090909091</v>
      </c>
      <c r="U10" s="7"/>
    </row>
    <row r="11" spans="2:20" ht="15">
      <c r="B11" s="30">
        <v>36</v>
      </c>
      <c r="C11" s="15">
        <f t="shared" si="0"/>
        <v>28.260869565217394</v>
      </c>
      <c r="D11" s="31">
        <f t="shared" si="1"/>
        <v>31.77215189873417</v>
      </c>
      <c r="E11" s="14">
        <f t="shared" si="2"/>
        <v>11.395492435937015</v>
      </c>
      <c r="F11" s="15">
        <f t="shared" si="3"/>
        <v>19.902439024390244</v>
      </c>
      <c r="G11" s="16">
        <v>16</v>
      </c>
      <c r="H11" s="16">
        <v>29</v>
      </c>
      <c r="I11" s="17">
        <v>115</v>
      </c>
      <c r="J11" s="14">
        <f t="shared" si="4"/>
        <v>0.9177215189873404</v>
      </c>
      <c r="K11" s="15">
        <f t="shared" si="5"/>
        <v>11.625</v>
      </c>
      <c r="L11" s="16">
        <v>13</v>
      </c>
      <c r="M11" s="16">
        <v>25</v>
      </c>
      <c r="N11" s="17">
        <v>114</v>
      </c>
      <c r="O11" s="16"/>
      <c r="P11" s="4"/>
      <c r="Q11" s="4">
        <f t="shared" si="6"/>
        <v>1.6902439024390243</v>
      </c>
      <c r="R11" s="4">
        <f t="shared" si="7"/>
        <v>1.6097560975609757</v>
      </c>
      <c r="S11" s="4">
        <f t="shared" si="8"/>
        <v>0.8624999999999999</v>
      </c>
      <c r="T11" s="4">
        <f t="shared" si="9"/>
        <v>2.4375</v>
      </c>
    </row>
    <row r="12" spans="2:20" ht="15">
      <c r="B12" s="30">
        <v>39</v>
      </c>
      <c r="C12" s="15">
        <f t="shared" si="0"/>
        <v>26.53061224489796</v>
      </c>
      <c r="D12" s="31">
        <f t="shared" si="1"/>
        <v>35.56962025316456</v>
      </c>
      <c r="E12" s="14">
        <f t="shared" si="2"/>
        <v>13.340537202840384</v>
      </c>
      <c r="F12" s="15">
        <f t="shared" si="3"/>
        <v>21.439024390243908</v>
      </c>
      <c r="G12" s="16">
        <v>14</v>
      </c>
      <c r="H12" s="16">
        <v>25</v>
      </c>
      <c r="I12" s="17">
        <v>86</v>
      </c>
      <c r="J12" s="14">
        <f t="shared" si="4"/>
        <v>1.9102416570771013</v>
      </c>
      <c r="K12" s="15">
        <f t="shared" si="5"/>
        <v>12.409090909090914</v>
      </c>
      <c r="L12" s="16">
        <v>12</v>
      </c>
      <c r="M12" s="16">
        <v>22</v>
      </c>
      <c r="N12" s="17">
        <v>95</v>
      </c>
      <c r="O12" s="16"/>
      <c r="P12" s="4"/>
      <c r="Q12" s="4">
        <f t="shared" si="6"/>
        <v>1.8439024390243905</v>
      </c>
      <c r="R12" s="4">
        <f t="shared" si="7"/>
        <v>1.7560975609756102</v>
      </c>
      <c r="S12" s="4">
        <f t="shared" si="8"/>
        <v>0.940909090909091</v>
      </c>
      <c r="T12" s="4">
        <f t="shared" si="9"/>
        <v>2.6590909090909096</v>
      </c>
    </row>
    <row r="13" spans="2:20" ht="15">
      <c r="B13" s="30">
        <v>42</v>
      </c>
      <c r="C13" s="15">
        <f t="shared" si="0"/>
        <v>25</v>
      </c>
      <c r="D13" s="31">
        <f t="shared" si="1"/>
        <v>39.367088607594944</v>
      </c>
      <c r="E13" s="14">
        <f t="shared" si="2"/>
        <v>15.285581969743749</v>
      </c>
      <c r="F13" s="15">
        <f t="shared" si="3"/>
        <v>22.975609756097562</v>
      </c>
      <c r="G13" s="16">
        <v>11</v>
      </c>
      <c r="H13" s="16">
        <v>21</v>
      </c>
      <c r="I13" s="17">
        <v>69</v>
      </c>
      <c r="J13" s="14">
        <f t="shared" si="4"/>
        <v>2.9027617951668585</v>
      </c>
      <c r="K13" s="15">
        <f t="shared" si="5"/>
        <v>13.19318181818182</v>
      </c>
      <c r="L13" s="16">
        <v>9</v>
      </c>
      <c r="M13" s="16">
        <v>18</v>
      </c>
      <c r="N13" s="17">
        <v>84</v>
      </c>
      <c r="O13" s="16"/>
      <c r="P13" s="4"/>
      <c r="Q13" s="4">
        <f t="shared" si="6"/>
        <v>1.9975609756097563</v>
      </c>
      <c r="R13" s="4">
        <f t="shared" si="7"/>
        <v>1.9024390243902438</v>
      </c>
      <c r="S13" s="4">
        <f t="shared" si="8"/>
        <v>1.0193181818181818</v>
      </c>
      <c r="T13" s="4">
        <f t="shared" si="9"/>
        <v>2.8806818181818183</v>
      </c>
    </row>
    <row r="14" spans="2:20" ht="15">
      <c r="B14" s="30">
        <v>45</v>
      </c>
      <c r="C14" s="15">
        <f t="shared" si="0"/>
        <v>23.636363636363637</v>
      </c>
      <c r="D14" s="31">
        <f t="shared" si="1"/>
        <v>43.164556962025316</v>
      </c>
      <c r="E14" s="14">
        <f t="shared" si="2"/>
        <v>17.230626736647118</v>
      </c>
      <c r="F14" s="15">
        <f t="shared" si="3"/>
        <v>24.512195121951223</v>
      </c>
      <c r="G14" s="16">
        <v>9</v>
      </c>
      <c r="H14" s="16">
        <v>18</v>
      </c>
      <c r="I14" s="17">
        <v>56</v>
      </c>
      <c r="J14" s="14">
        <f t="shared" si="4"/>
        <v>3.8952819332566175</v>
      </c>
      <c r="K14" s="15">
        <f t="shared" si="5"/>
        <v>13.97727272727273</v>
      </c>
      <c r="L14" s="16">
        <v>7</v>
      </c>
      <c r="M14" s="16">
        <v>15</v>
      </c>
      <c r="N14" s="17">
        <v>72</v>
      </c>
      <c r="O14" s="16"/>
      <c r="P14" s="4"/>
      <c r="Q14" s="4">
        <f t="shared" si="6"/>
        <v>2.151219512195122</v>
      </c>
      <c r="R14" s="4">
        <f t="shared" si="7"/>
        <v>2.048780487804878</v>
      </c>
      <c r="S14" s="4">
        <f t="shared" si="8"/>
        <v>1.0977272727272729</v>
      </c>
      <c r="T14" s="4">
        <f t="shared" si="9"/>
        <v>3.102272727272727</v>
      </c>
    </row>
    <row r="15" spans="2:21" ht="15">
      <c r="B15" s="30">
        <v>48</v>
      </c>
      <c r="C15" s="15">
        <f t="shared" si="0"/>
        <v>22.413793103448278</v>
      </c>
      <c r="D15" s="31">
        <f t="shared" si="1"/>
        <v>46.962025316455694</v>
      </c>
      <c r="E15" s="14">
        <f t="shared" si="2"/>
        <v>19.175671503550475</v>
      </c>
      <c r="F15" s="15">
        <f t="shared" si="3"/>
        <v>26.048780487804876</v>
      </c>
      <c r="G15" s="16">
        <v>9</v>
      </c>
      <c r="H15" s="16">
        <v>16</v>
      </c>
      <c r="I15" s="17">
        <v>47</v>
      </c>
      <c r="J15" s="14">
        <f t="shared" si="4"/>
        <v>4.887802071346373</v>
      </c>
      <c r="K15" s="15">
        <f t="shared" si="5"/>
        <v>14.761363636363637</v>
      </c>
      <c r="L15" s="16">
        <v>7</v>
      </c>
      <c r="M15" s="16">
        <v>14</v>
      </c>
      <c r="N15" s="17">
        <v>65</v>
      </c>
      <c r="O15" s="16"/>
      <c r="P15" s="4"/>
      <c r="Q15" s="4">
        <f t="shared" si="6"/>
        <v>2.3048780487804876</v>
      </c>
      <c r="R15" s="4">
        <f t="shared" si="7"/>
        <v>2.1951219512195124</v>
      </c>
      <c r="S15" s="4">
        <f t="shared" si="8"/>
        <v>1.1761363636363635</v>
      </c>
      <c r="T15" s="4">
        <f t="shared" si="9"/>
        <v>3.3238636363636362</v>
      </c>
      <c r="U15" s="8"/>
    </row>
    <row r="16" spans="2:20" ht="15">
      <c r="B16" s="30">
        <v>51</v>
      </c>
      <c r="C16" s="15">
        <f t="shared" si="0"/>
        <v>21.311475409836067</v>
      </c>
      <c r="D16" s="31">
        <f t="shared" si="1"/>
        <v>50.75949367088607</v>
      </c>
      <c r="E16" s="14">
        <f t="shared" si="2"/>
        <v>21.120716270453844</v>
      </c>
      <c r="F16" s="15">
        <f t="shared" si="3"/>
        <v>27.585365853658537</v>
      </c>
      <c r="G16" s="16">
        <v>7</v>
      </c>
      <c r="H16" s="16">
        <v>14</v>
      </c>
      <c r="I16" s="17">
        <v>40</v>
      </c>
      <c r="J16" s="14">
        <f t="shared" si="4"/>
        <v>5.88032220943613</v>
      </c>
      <c r="K16" s="15">
        <f t="shared" si="5"/>
        <v>15.545454545454547</v>
      </c>
      <c r="L16" s="16">
        <v>6</v>
      </c>
      <c r="M16" s="16">
        <v>12</v>
      </c>
      <c r="N16" s="17">
        <v>58</v>
      </c>
      <c r="O16" s="16"/>
      <c r="P16" s="4"/>
      <c r="Q16" s="4">
        <f t="shared" si="6"/>
        <v>2.4585365853658536</v>
      </c>
      <c r="R16" s="4">
        <f t="shared" si="7"/>
        <v>2.341463414634146</v>
      </c>
      <c r="S16" s="4">
        <f t="shared" si="8"/>
        <v>1.2545454545454544</v>
      </c>
      <c r="T16" s="4">
        <f t="shared" si="9"/>
        <v>3.5454545454545454</v>
      </c>
    </row>
    <row r="17" spans="2:20" ht="15">
      <c r="B17" s="30">
        <v>54</v>
      </c>
      <c r="C17" s="15">
        <f t="shared" si="0"/>
        <v>20.3125</v>
      </c>
      <c r="D17" s="31">
        <f t="shared" si="1"/>
        <v>54.556962025316466</v>
      </c>
      <c r="E17" s="14">
        <f t="shared" si="2"/>
        <v>23.065761037357213</v>
      </c>
      <c r="F17" s="15">
        <f t="shared" si="3"/>
        <v>29.121951219512198</v>
      </c>
      <c r="G17" s="16">
        <v>6</v>
      </c>
      <c r="H17" s="16">
        <v>12</v>
      </c>
      <c r="I17" s="17">
        <v>34</v>
      </c>
      <c r="J17" s="14">
        <f t="shared" si="4"/>
        <v>6.872842347525893</v>
      </c>
      <c r="K17" s="15">
        <f t="shared" si="5"/>
        <v>16.329545454545453</v>
      </c>
      <c r="L17" s="16">
        <v>5</v>
      </c>
      <c r="M17" s="16">
        <v>11</v>
      </c>
      <c r="N17" s="17">
        <v>52</v>
      </c>
      <c r="O17" s="16"/>
      <c r="P17" s="4"/>
      <c r="Q17" s="4">
        <f t="shared" si="6"/>
        <v>2.6121951219512196</v>
      </c>
      <c r="R17" s="4">
        <f t="shared" si="7"/>
        <v>2.487804878048781</v>
      </c>
      <c r="S17" s="4">
        <f t="shared" si="8"/>
        <v>1.3329545454545455</v>
      </c>
      <c r="T17" s="4">
        <f t="shared" si="9"/>
        <v>3.767045454545455</v>
      </c>
    </row>
    <row r="18" spans="2:20" ht="15">
      <c r="B18" s="30">
        <v>57</v>
      </c>
      <c r="C18" s="15">
        <f t="shared" si="0"/>
        <v>19.402985074626866</v>
      </c>
      <c r="D18" s="31">
        <f t="shared" si="1"/>
        <v>58.35443037974684</v>
      </c>
      <c r="E18" s="14">
        <f t="shared" si="2"/>
        <v>25.010805804260578</v>
      </c>
      <c r="F18" s="15">
        <f t="shared" si="3"/>
        <v>30.65853658536586</v>
      </c>
      <c r="G18" s="16">
        <v>6</v>
      </c>
      <c r="H18" s="16">
        <v>12</v>
      </c>
      <c r="I18" s="17">
        <v>29</v>
      </c>
      <c r="J18" s="14">
        <f t="shared" si="4"/>
        <v>7.865362485615648</v>
      </c>
      <c r="K18" s="15">
        <f t="shared" si="5"/>
        <v>17.113636363636363</v>
      </c>
      <c r="L18" s="16">
        <v>5</v>
      </c>
      <c r="M18" s="16">
        <v>10</v>
      </c>
      <c r="N18" s="17">
        <v>48</v>
      </c>
      <c r="O18" s="16"/>
      <c r="P18" s="4"/>
      <c r="Q18" s="4">
        <f t="shared" si="6"/>
        <v>2.7658536585365856</v>
      </c>
      <c r="R18" s="4">
        <f t="shared" si="7"/>
        <v>2.6341463414634148</v>
      </c>
      <c r="S18" s="4">
        <f t="shared" si="8"/>
        <v>1.4113636363636364</v>
      </c>
      <c r="T18" s="4">
        <f t="shared" si="9"/>
        <v>3.9886363636363638</v>
      </c>
    </row>
    <row r="19" spans="2:20" ht="15">
      <c r="B19" s="30">
        <v>60</v>
      </c>
      <c r="C19" s="15">
        <f t="shared" si="0"/>
        <v>18.571428571428573</v>
      </c>
      <c r="D19" s="31">
        <f t="shared" si="1"/>
        <v>62.1518987341772</v>
      </c>
      <c r="E19" s="14">
        <f t="shared" si="2"/>
        <v>26.955850571163936</v>
      </c>
      <c r="F19" s="15">
        <f t="shared" si="3"/>
        <v>32.19512195121951</v>
      </c>
      <c r="G19" s="16">
        <v>5</v>
      </c>
      <c r="H19" s="16">
        <v>10</v>
      </c>
      <c r="I19" s="17">
        <v>26</v>
      </c>
      <c r="J19" s="14">
        <f t="shared" si="4"/>
        <v>8.857882623705407</v>
      </c>
      <c r="K19" s="15">
        <f t="shared" si="5"/>
        <v>17.897727272727273</v>
      </c>
      <c r="L19" s="16">
        <v>4</v>
      </c>
      <c r="M19" s="16">
        <v>9</v>
      </c>
      <c r="N19" s="17">
        <v>42</v>
      </c>
      <c r="O19" s="16"/>
      <c r="P19" s="4"/>
      <c r="Q19" s="4">
        <f t="shared" si="6"/>
        <v>2.919512195121951</v>
      </c>
      <c r="R19" s="4">
        <f t="shared" si="7"/>
        <v>2.7804878048780486</v>
      </c>
      <c r="S19" s="4">
        <f t="shared" si="8"/>
        <v>1.4897727272727272</v>
      </c>
      <c r="T19" s="4">
        <f t="shared" si="9"/>
        <v>4.2102272727272725</v>
      </c>
    </row>
    <row r="20" spans="2:20" ht="15">
      <c r="B20" s="30">
        <v>63</v>
      </c>
      <c r="C20" s="15">
        <f t="shared" si="0"/>
        <v>17.808219178082194</v>
      </c>
      <c r="D20" s="31">
        <f t="shared" si="1"/>
        <v>65.94936708860759</v>
      </c>
      <c r="E20" s="14">
        <f t="shared" si="2"/>
        <v>28.900895338067308</v>
      </c>
      <c r="F20" s="15">
        <f t="shared" si="3"/>
        <v>33.73170731707317</v>
      </c>
      <c r="G20" s="16">
        <v>4</v>
      </c>
      <c r="H20" s="16">
        <v>9</v>
      </c>
      <c r="I20" s="17">
        <v>22</v>
      </c>
      <c r="J20" s="14">
        <f t="shared" si="4"/>
        <v>9.850402761795166</v>
      </c>
      <c r="K20" s="15">
        <f t="shared" si="5"/>
        <v>18.68181818181818</v>
      </c>
      <c r="L20" s="16"/>
      <c r="M20" s="16">
        <v>8</v>
      </c>
      <c r="N20" s="17">
        <v>39</v>
      </c>
      <c r="O20" s="16"/>
      <c r="P20" s="4"/>
      <c r="Q20" s="4">
        <f t="shared" si="6"/>
        <v>3.073170731707317</v>
      </c>
      <c r="R20" s="4">
        <f t="shared" si="7"/>
        <v>2.926829268292683</v>
      </c>
      <c r="S20" s="4">
        <f t="shared" si="8"/>
        <v>1.5681818181818181</v>
      </c>
      <c r="T20" s="4">
        <f t="shared" si="9"/>
        <v>4.431818181818182</v>
      </c>
    </row>
    <row r="21" spans="2:20" ht="15">
      <c r="B21" s="30">
        <v>66</v>
      </c>
      <c r="C21" s="15">
        <f t="shared" si="0"/>
        <v>17.105263157894736</v>
      </c>
      <c r="D21" s="31">
        <f t="shared" si="1"/>
        <v>69.74683544303797</v>
      </c>
      <c r="E21" s="14">
        <f t="shared" si="2"/>
        <v>30.845940104970666</v>
      </c>
      <c r="F21" s="15">
        <f t="shared" si="3"/>
        <v>35.26829268292683</v>
      </c>
      <c r="G21" s="16"/>
      <c r="H21" s="16">
        <v>8</v>
      </c>
      <c r="I21" s="17">
        <v>20</v>
      </c>
      <c r="J21" s="14">
        <f t="shared" si="4"/>
        <v>10.842922899884929</v>
      </c>
      <c r="K21" s="15">
        <f t="shared" si="5"/>
        <v>19.465909090909093</v>
      </c>
      <c r="L21" s="16"/>
      <c r="M21" s="16">
        <v>7</v>
      </c>
      <c r="N21" s="17">
        <v>36</v>
      </c>
      <c r="O21" s="16"/>
      <c r="P21" s="4"/>
      <c r="Q21" s="4">
        <f t="shared" si="6"/>
        <v>3.2268292682926827</v>
      </c>
      <c r="R21" s="4">
        <f t="shared" si="7"/>
        <v>3.073170731707317</v>
      </c>
      <c r="S21" s="4">
        <f t="shared" si="8"/>
        <v>1.6465909090909092</v>
      </c>
      <c r="T21" s="4">
        <f t="shared" si="9"/>
        <v>4.653409090909091</v>
      </c>
    </row>
    <row r="22" spans="2:20" ht="15">
      <c r="B22" s="30">
        <v>69</v>
      </c>
      <c r="C22" s="15">
        <f t="shared" si="0"/>
        <v>16.455696202531644</v>
      </c>
      <c r="D22" s="31">
        <f t="shared" si="1"/>
        <v>73.54430379746836</v>
      </c>
      <c r="E22" s="14">
        <f t="shared" si="2"/>
        <v>32.790984871874045</v>
      </c>
      <c r="F22" s="15">
        <f t="shared" si="3"/>
        <v>36.80487804878049</v>
      </c>
      <c r="G22" s="16"/>
      <c r="H22" s="16">
        <v>7</v>
      </c>
      <c r="I22" s="17">
        <v>18</v>
      </c>
      <c r="J22" s="14">
        <f t="shared" si="4"/>
        <v>11.835443037974681</v>
      </c>
      <c r="K22" s="15">
        <f t="shared" si="5"/>
        <v>20.250000000000004</v>
      </c>
      <c r="L22" s="16"/>
      <c r="M22" s="16">
        <v>6</v>
      </c>
      <c r="N22" s="17">
        <v>33</v>
      </c>
      <c r="O22" s="16"/>
      <c r="P22" s="4"/>
      <c r="Q22" s="4">
        <f t="shared" si="6"/>
        <v>3.380487804878049</v>
      </c>
      <c r="R22" s="4">
        <f t="shared" si="7"/>
        <v>3.2195121951219514</v>
      </c>
      <c r="S22" s="4">
        <f t="shared" si="8"/>
        <v>1.725</v>
      </c>
      <c r="T22" s="4">
        <f t="shared" si="9"/>
        <v>4.875000000000001</v>
      </c>
    </row>
    <row r="23" spans="2:20" ht="15">
      <c r="B23" s="32">
        <v>72</v>
      </c>
      <c r="C23" s="15">
        <f t="shared" si="0"/>
        <v>15.85365853658537</v>
      </c>
      <c r="D23" s="31">
        <f t="shared" si="1"/>
        <v>77.34177215189872</v>
      </c>
      <c r="E23" s="14">
        <f t="shared" si="2"/>
        <v>34.73602963877739</v>
      </c>
      <c r="F23" s="15">
        <f t="shared" si="3"/>
        <v>38.34146341463415</v>
      </c>
      <c r="G23" s="16"/>
      <c r="H23" s="16">
        <v>7</v>
      </c>
      <c r="I23" s="17">
        <v>16</v>
      </c>
      <c r="J23" s="14">
        <f t="shared" si="4"/>
        <v>12.827963176064436</v>
      </c>
      <c r="K23" s="15">
        <f t="shared" si="5"/>
        <v>21.03409090909091</v>
      </c>
      <c r="L23" s="16"/>
      <c r="M23" s="16">
        <v>6</v>
      </c>
      <c r="N23" s="17">
        <v>30</v>
      </c>
      <c r="O23" s="16"/>
      <c r="P23" s="4"/>
      <c r="Q23" s="4">
        <f t="shared" si="6"/>
        <v>3.534146341463414</v>
      </c>
      <c r="R23" s="4">
        <f t="shared" si="7"/>
        <v>3.3658536585365852</v>
      </c>
      <c r="S23" s="4">
        <f t="shared" si="8"/>
        <v>1.8034090909090907</v>
      </c>
      <c r="T23" s="4">
        <f t="shared" si="9"/>
        <v>5.096590909090908</v>
      </c>
    </row>
    <row r="24" spans="2:20" ht="15">
      <c r="B24" s="32">
        <v>75</v>
      </c>
      <c r="C24" s="15">
        <f t="shared" si="0"/>
        <v>15.294117647058824</v>
      </c>
      <c r="D24" s="31">
        <f t="shared" si="1"/>
        <v>81.13924050632912</v>
      </c>
      <c r="E24" s="14">
        <f t="shared" si="2"/>
        <v>36.68107440568077</v>
      </c>
      <c r="F24" s="15">
        <f t="shared" si="3"/>
        <v>39.87804878048781</v>
      </c>
      <c r="G24" s="16"/>
      <c r="H24" s="16">
        <v>6</v>
      </c>
      <c r="I24" s="17">
        <v>14</v>
      </c>
      <c r="J24" s="14">
        <f t="shared" si="4"/>
        <v>13.820483314154203</v>
      </c>
      <c r="K24" s="15">
        <f t="shared" si="5"/>
        <v>21.818181818181817</v>
      </c>
      <c r="L24" s="16"/>
      <c r="M24" s="16">
        <v>5</v>
      </c>
      <c r="N24" s="17">
        <v>29</v>
      </c>
      <c r="O24" s="16"/>
      <c r="P24" s="4"/>
      <c r="Q24" s="4">
        <f t="shared" si="6"/>
        <v>3.687804878048781</v>
      </c>
      <c r="R24" s="4">
        <f t="shared" si="7"/>
        <v>3.5121951219512195</v>
      </c>
      <c r="S24" s="4">
        <f t="shared" si="8"/>
        <v>1.8818181818181818</v>
      </c>
      <c r="T24" s="4">
        <f t="shared" si="9"/>
        <v>5.318181818181818</v>
      </c>
    </row>
    <row r="25" spans="2:20" ht="15">
      <c r="B25" s="32">
        <v>78</v>
      </c>
      <c r="C25" s="15">
        <f t="shared" si="0"/>
        <v>14.77272727272727</v>
      </c>
      <c r="D25" s="31">
        <f t="shared" si="1"/>
        <v>84.93670886075952</v>
      </c>
      <c r="E25" s="14">
        <f t="shared" si="2"/>
        <v>38.62611917258414</v>
      </c>
      <c r="F25" s="15">
        <f t="shared" si="3"/>
        <v>41.41463414634147</v>
      </c>
      <c r="G25" s="16"/>
      <c r="H25" s="16">
        <v>5</v>
      </c>
      <c r="I25" s="17">
        <v>12</v>
      </c>
      <c r="J25" s="14">
        <f t="shared" si="4"/>
        <v>14.813003452243962</v>
      </c>
      <c r="K25" s="15">
        <f t="shared" si="5"/>
        <v>22.602272727272734</v>
      </c>
      <c r="L25" s="16"/>
      <c r="M25" s="16"/>
      <c r="N25" s="17">
        <v>27</v>
      </c>
      <c r="O25" s="16"/>
      <c r="P25" s="4"/>
      <c r="Q25" s="4">
        <f t="shared" si="6"/>
        <v>3.841463414634147</v>
      </c>
      <c r="R25" s="4">
        <f t="shared" si="7"/>
        <v>3.6585365853658542</v>
      </c>
      <c r="S25" s="4">
        <f t="shared" si="8"/>
        <v>1.9602272727272732</v>
      </c>
      <c r="T25" s="4">
        <f t="shared" si="9"/>
        <v>5.5397727272727275</v>
      </c>
    </row>
    <row r="26" spans="2:20" ht="15">
      <c r="B26" s="32">
        <v>81</v>
      </c>
      <c r="C26" s="15">
        <f t="shared" si="0"/>
        <v>14.285714285714288</v>
      </c>
      <c r="D26" s="31">
        <f t="shared" si="1"/>
        <v>88.73417721518985</v>
      </c>
      <c r="E26" s="14">
        <f t="shared" si="2"/>
        <v>40.571163939487484</v>
      </c>
      <c r="F26" s="15">
        <f t="shared" si="3"/>
        <v>42.951219512195124</v>
      </c>
      <c r="G26" s="16"/>
      <c r="H26" s="16"/>
      <c r="I26" s="17"/>
      <c r="J26" s="14">
        <f t="shared" si="4"/>
        <v>15.805523590333717</v>
      </c>
      <c r="K26" s="15">
        <f t="shared" si="5"/>
        <v>23.38636363636364</v>
      </c>
      <c r="L26" s="16"/>
      <c r="M26" s="16"/>
      <c r="N26" s="17">
        <v>25</v>
      </c>
      <c r="O26" s="16"/>
      <c r="P26" s="4"/>
      <c r="Q26" s="4">
        <f t="shared" si="6"/>
        <v>3.9951219512195117</v>
      </c>
      <c r="R26" s="4">
        <f t="shared" si="7"/>
        <v>3.8048780487804876</v>
      </c>
      <c r="S26" s="4">
        <f t="shared" si="8"/>
        <v>2.0386363636363636</v>
      </c>
      <c r="T26" s="4">
        <f t="shared" si="9"/>
        <v>5.761363636363637</v>
      </c>
    </row>
    <row r="27" spans="2:20" ht="15">
      <c r="B27" s="32">
        <v>84</v>
      </c>
      <c r="C27" s="15">
        <f t="shared" si="0"/>
        <v>13.829787234042554</v>
      </c>
      <c r="D27" s="31">
        <f t="shared" si="1"/>
        <v>92.53164556962025</v>
      </c>
      <c r="E27" s="14">
        <f t="shared" si="2"/>
        <v>42.516208706390856</v>
      </c>
      <c r="F27" s="15">
        <f t="shared" si="3"/>
        <v>44.48780487804878</v>
      </c>
      <c r="G27" s="16"/>
      <c r="H27" s="16"/>
      <c r="I27" s="17"/>
      <c r="J27" s="14">
        <f t="shared" si="4"/>
        <v>16.798043728423472</v>
      </c>
      <c r="K27" s="15">
        <f t="shared" si="5"/>
        <v>24.170454545454547</v>
      </c>
      <c r="L27" s="16"/>
      <c r="M27" s="16"/>
      <c r="N27" s="17">
        <v>23</v>
      </c>
      <c r="O27" s="16"/>
      <c r="P27" s="4"/>
      <c r="Q27" s="4">
        <f t="shared" si="6"/>
        <v>4.148780487804878</v>
      </c>
      <c r="R27" s="4">
        <f t="shared" si="7"/>
        <v>3.951219512195122</v>
      </c>
      <c r="S27" s="4">
        <f t="shared" si="8"/>
        <v>2.1170454545454542</v>
      </c>
      <c r="T27" s="4">
        <f t="shared" si="9"/>
        <v>5.982954545454546</v>
      </c>
    </row>
    <row r="28" spans="2:20" ht="15">
      <c r="B28" s="32">
        <v>87</v>
      </c>
      <c r="C28" s="15">
        <f t="shared" si="0"/>
        <v>13.402061855670105</v>
      </c>
      <c r="D28" s="31">
        <f t="shared" si="1"/>
        <v>96.32911392405062</v>
      </c>
      <c r="E28" s="14">
        <f t="shared" si="2"/>
        <v>44.461253473294214</v>
      </c>
      <c r="F28" s="15">
        <f t="shared" si="3"/>
        <v>46.02439024390243</v>
      </c>
      <c r="G28" s="16"/>
      <c r="H28" s="16"/>
      <c r="I28" s="17"/>
      <c r="J28" s="14">
        <f t="shared" si="4"/>
        <v>17.790563866513228</v>
      </c>
      <c r="K28" s="15">
        <f t="shared" si="5"/>
        <v>24.954545454545453</v>
      </c>
      <c r="L28" s="16"/>
      <c r="M28" s="16"/>
      <c r="N28" s="17">
        <v>22</v>
      </c>
      <c r="O28" s="16"/>
      <c r="P28" s="4"/>
      <c r="Q28" s="4">
        <f t="shared" si="6"/>
        <v>4.302439024390243</v>
      </c>
      <c r="R28" s="4">
        <f t="shared" si="7"/>
        <v>4.097560975609755</v>
      </c>
      <c r="S28" s="4">
        <f t="shared" si="8"/>
        <v>2.195454545454545</v>
      </c>
      <c r="T28" s="4">
        <f t="shared" si="9"/>
        <v>6.204545454545453</v>
      </c>
    </row>
    <row r="29" spans="2:20" ht="15">
      <c r="B29" s="32">
        <v>90</v>
      </c>
      <c r="C29" s="15">
        <f t="shared" si="0"/>
        <v>13</v>
      </c>
      <c r="D29" s="31">
        <f t="shared" si="1"/>
        <v>100.126582278481</v>
      </c>
      <c r="E29" s="14">
        <f t="shared" si="2"/>
        <v>46.40629824019759</v>
      </c>
      <c r="F29" s="15">
        <f t="shared" si="3"/>
        <v>47.5609756097561</v>
      </c>
      <c r="G29" s="16"/>
      <c r="H29" s="16"/>
      <c r="I29" s="17"/>
      <c r="J29" s="14">
        <f t="shared" si="4"/>
        <v>18.78308400460299</v>
      </c>
      <c r="K29" s="15">
        <f t="shared" si="5"/>
        <v>25.738636363636367</v>
      </c>
      <c r="L29" s="16"/>
      <c r="M29" s="16"/>
      <c r="N29" s="17">
        <v>21</v>
      </c>
      <c r="O29" s="16"/>
      <c r="P29" s="4"/>
      <c r="Q29" s="4">
        <f t="shared" si="6"/>
        <v>4.45609756097561</v>
      </c>
      <c r="R29" s="4">
        <f t="shared" si="7"/>
        <v>4.2439024390243905</v>
      </c>
      <c r="S29" s="4">
        <f t="shared" si="8"/>
        <v>2.2738636363636364</v>
      </c>
      <c r="T29" s="4">
        <f t="shared" si="9"/>
        <v>6.426136363636363</v>
      </c>
    </row>
    <row r="30" spans="2:20" ht="15">
      <c r="B30" s="32">
        <v>93</v>
      </c>
      <c r="C30" s="15">
        <f t="shared" si="0"/>
        <v>12.62135922330097</v>
      </c>
      <c r="D30" s="31">
        <f t="shared" si="1"/>
        <v>103.92405063291139</v>
      </c>
      <c r="E30" s="14">
        <f t="shared" si="2"/>
        <v>48.35134300710095</v>
      </c>
      <c r="F30" s="15">
        <f t="shared" si="3"/>
        <v>49.09756097560975</v>
      </c>
      <c r="G30" s="16"/>
      <c r="H30" s="16"/>
      <c r="I30" s="17"/>
      <c r="J30" s="14">
        <f t="shared" si="4"/>
        <v>19.775604142692746</v>
      </c>
      <c r="K30" s="15">
        <f t="shared" si="5"/>
        <v>26.522727272727273</v>
      </c>
      <c r="L30" s="16"/>
      <c r="M30" s="16"/>
      <c r="N30" s="17">
        <v>19</v>
      </c>
      <c r="O30" s="16"/>
      <c r="P30" s="4"/>
      <c r="Q30" s="4">
        <f t="shared" si="6"/>
        <v>4.609756097560975</v>
      </c>
      <c r="R30" s="4">
        <f t="shared" si="7"/>
        <v>4.390243902439025</v>
      </c>
      <c r="S30" s="4">
        <f t="shared" si="8"/>
        <v>2.352272727272727</v>
      </c>
      <c r="T30" s="4">
        <f t="shared" si="9"/>
        <v>6.6477272727272725</v>
      </c>
    </row>
    <row r="31" spans="2:20" ht="15">
      <c r="B31" s="32">
        <v>96</v>
      </c>
      <c r="C31" s="15">
        <f t="shared" si="0"/>
        <v>12.264150943396228</v>
      </c>
      <c r="D31" s="31">
        <f t="shared" si="1"/>
        <v>107.72151898734177</v>
      </c>
      <c r="E31" s="14">
        <f t="shared" si="2"/>
        <v>50.29638777400431</v>
      </c>
      <c r="F31" s="15">
        <f t="shared" si="3"/>
        <v>50.634146341463406</v>
      </c>
      <c r="G31" s="16"/>
      <c r="H31" s="16"/>
      <c r="I31" s="17"/>
      <c r="J31" s="14">
        <f t="shared" si="4"/>
        <v>20.7681242807825</v>
      </c>
      <c r="K31" s="15">
        <f t="shared" si="5"/>
        <v>27.30681818181818</v>
      </c>
      <c r="L31" s="16"/>
      <c r="M31" s="16"/>
      <c r="N31" s="17">
        <v>18</v>
      </c>
      <c r="O31" s="16"/>
      <c r="P31" s="4"/>
      <c r="Q31" s="4">
        <f t="shared" si="6"/>
        <v>4.763414634146341</v>
      </c>
      <c r="R31" s="4">
        <f t="shared" si="7"/>
        <v>4.536585365853658</v>
      </c>
      <c r="S31" s="4">
        <f t="shared" si="8"/>
        <v>2.4306818181818177</v>
      </c>
      <c r="T31" s="4">
        <f t="shared" si="9"/>
        <v>6.869318181818181</v>
      </c>
    </row>
    <row r="32" spans="2:20" ht="15">
      <c r="B32" s="33">
        <v>99</v>
      </c>
      <c r="C32" s="19">
        <f t="shared" si="0"/>
        <v>11.926605504587156</v>
      </c>
      <c r="D32" s="34">
        <f t="shared" si="1"/>
        <v>111.51898734177215</v>
      </c>
      <c r="E32" s="18">
        <f t="shared" si="2"/>
        <v>52.24143254090769</v>
      </c>
      <c r="F32" s="19">
        <f t="shared" si="3"/>
        <v>52.170731707317074</v>
      </c>
      <c r="G32" s="20"/>
      <c r="H32" s="20"/>
      <c r="I32" s="21"/>
      <c r="J32" s="18">
        <f t="shared" si="4"/>
        <v>21.76064441887226</v>
      </c>
      <c r="K32" s="19">
        <f t="shared" si="5"/>
        <v>28.090909090909086</v>
      </c>
      <c r="L32" s="20"/>
      <c r="M32" s="20"/>
      <c r="N32" s="21">
        <v>17</v>
      </c>
      <c r="O32" s="16"/>
      <c r="P32" s="4"/>
      <c r="Q32" s="4">
        <f t="shared" si="6"/>
        <v>4.917073170731707</v>
      </c>
      <c r="R32" s="4">
        <f t="shared" si="7"/>
        <v>4.682926829268292</v>
      </c>
      <c r="S32" s="4">
        <f t="shared" si="8"/>
        <v>2.509090909090909</v>
      </c>
      <c r="T32" s="4">
        <f t="shared" si="9"/>
        <v>7.090909090909091</v>
      </c>
    </row>
    <row r="33" ht="6" customHeight="1"/>
    <row r="34" spans="2:18" ht="18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20" ht="190.5" customHeight="1">
      <c r="B35" s="49" t="s">
        <v>19</v>
      </c>
      <c r="C35" s="50" t="s">
        <v>21</v>
      </c>
      <c r="D35" s="51" t="s">
        <v>20</v>
      </c>
      <c r="E35" s="50" t="s">
        <v>22</v>
      </c>
      <c r="F35" s="50" t="s">
        <v>23</v>
      </c>
      <c r="G35" s="50" t="s">
        <v>24</v>
      </c>
      <c r="H35" s="50" t="s">
        <v>25</v>
      </c>
      <c r="I35" s="51" t="s">
        <v>18</v>
      </c>
      <c r="J35" s="50" t="s">
        <v>22</v>
      </c>
      <c r="K35" s="50" t="s">
        <v>23</v>
      </c>
      <c r="L35" s="50" t="s">
        <v>24</v>
      </c>
      <c r="M35" s="50" t="s">
        <v>25</v>
      </c>
      <c r="N35" s="51" t="s">
        <v>18</v>
      </c>
      <c r="O35" s="4"/>
      <c r="P35" s="52" t="s">
        <v>26</v>
      </c>
      <c r="Q35" s="53"/>
      <c r="R35" s="53"/>
      <c r="S35" s="53"/>
      <c r="T35" s="53"/>
    </row>
    <row r="36" spans="2:18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ht="15">
      <c r="B37" s="4"/>
      <c r="C37" s="6"/>
      <c r="D37" s="6"/>
      <c r="E37" s="6"/>
      <c r="F37" s="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">
      <c r="B38" s="4"/>
      <c r="C38" s="6"/>
      <c r="D38" s="6"/>
      <c r="E38" s="6"/>
      <c r="F38" s="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">
      <c r="B39" s="4"/>
      <c r="C39" s="6"/>
      <c r="D39" s="6"/>
      <c r="E39" s="6"/>
      <c r="F39" s="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">
      <c r="B40" s="4"/>
      <c r="C40" s="6"/>
      <c r="D40" s="6"/>
      <c r="E40" s="6"/>
      <c r="F40" s="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">
      <c r="B41" s="4"/>
      <c r="C41" s="6"/>
      <c r="D41" s="6"/>
      <c r="E41" s="6"/>
      <c r="F41" s="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">
      <c r="B42" s="4"/>
      <c r="C42" s="6"/>
      <c r="D42" s="6"/>
      <c r="E42" s="6"/>
      <c r="F42" s="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">
      <c r="B43" s="4"/>
      <c r="C43" s="6"/>
      <c r="D43" s="6"/>
      <c r="E43" s="6"/>
      <c r="F43" s="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">
      <c r="B44" s="4"/>
      <c r="C44" s="6"/>
      <c r="D44" s="6"/>
      <c r="E44" s="6"/>
      <c r="F44" s="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">
      <c r="B45" s="4"/>
      <c r="C45" s="6"/>
      <c r="D45" s="6"/>
      <c r="E45" s="6"/>
      <c r="F45" s="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">
      <c r="B46" s="4"/>
      <c r="C46" s="6"/>
      <c r="D46" s="6"/>
      <c r="E46" s="6"/>
      <c r="F46" s="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15">
      <c r="B47" s="4"/>
      <c r="C47" s="6"/>
      <c r="D47" s="6"/>
      <c r="E47" s="6"/>
      <c r="F47" s="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5">
      <c r="B48" s="4"/>
      <c r="C48" s="6"/>
      <c r="D48" s="6"/>
      <c r="E48" s="6"/>
      <c r="F48" s="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">
      <c r="B49" s="4"/>
      <c r="C49" s="6"/>
      <c r="D49" s="6"/>
      <c r="E49" s="6"/>
      <c r="F49" s="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ht="15">
      <c r="B50" s="4"/>
      <c r="C50" s="6"/>
      <c r="D50" s="6"/>
      <c r="E50" s="6"/>
      <c r="F50" s="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ht="15">
      <c r="B51" s="4"/>
      <c r="C51" s="6"/>
      <c r="D51" s="6"/>
      <c r="E51" s="6"/>
      <c r="F51" s="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ht="15">
      <c r="B52" s="4"/>
      <c r="C52" s="6"/>
      <c r="D52" s="6"/>
      <c r="E52" s="6"/>
      <c r="F52" s="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ht="15">
      <c r="B53" s="4"/>
      <c r="C53" s="6"/>
      <c r="D53" s="6"/>
      <c r="E53" s="6"/>
      <c r="F53" s="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3:18" ht="15">
      <c r="C54" s="6"/>
      <c r="D54" s="6"/>
      <c r="E54" s="6"/>
      <c r="F54" s="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3:18" ht="15">
      <c r="C55" s="6"/>
      <c r="D55" s="6"/>
      <c r="E55" s="6"/>
      <c r="F55" s="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3:18" ht="15">
      <c r="C56" s="6"/>
      <c r="D56" s="6"/>
      <c r="E56" s="6"/>
      <c r="F56" s="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3:18" ht="15">
      <c r="C57" s="6"/>
      <c r="D57" s="6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3:18" ht="15">
      <c r="C58" s="6"/>
      <c r="D58" s="6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3:18" ht="15">
      <c r="C59" s="6"/>
      <c r="D59" s="6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3:18" ht="15">
      <c r="C60" s="6"/>
      <c r="D60" s="6"/>
      <c r="E60" s="6"/>
      <c r="F60" s="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3:18" ht="15">
      <c r="C61" s="6"/>
      <c r="D61" s="6"/>
      <c r="E61" s="6"/>
      <c r="F61" s="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3:18" ht="15">
      <c r="C62" s="6"/>
      <c r="D62" s="6"/>
      <c r="E62" s="6"/>
      <c r="F62" s="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3:18" ht="15">
      <c r="C63" s="6"/>
      <c r="D63" s="6"/>
      <c r="E63" s="6"/>
      <c r="F63" s="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</sheetData>
  <sheetProtection/>
  <mergeCells count="1">
    <mergeCell ref="P35:T35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Seiki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Hewitt</dc:creator>
  <cp:keywords/>
  <dc:description/>
  <cp:lastModifiedBy>Nigel Hewitt</cp:lastModifiedBy>
  <cp:lastPrinted>2010-11-29T21:11:33Z</cp:lastPrinted>
  <dcterms:created xsi:type="dcterms:W3CDTF">2009-01-16T13:42:38Z</dcterms:created>
  <dcterms:modified xsi:type="dcterms:W3CDTF">2010-11-29T21:14:40Z</dcterms:modified>
  <cp:category/>
  <cp:version/>
  <cp:contentType/>
  <cp:contentStatus/>
</cp:coreProperties>
</file>